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Смета производ.затрат" sheetId="1" r:id="rId1"/>
  </sheets>
  <definedNames>
    <definedName name="_xlnm._FilterDatabase" localSheetId="0" hidden="1">'Смета производ.затрат'!$C$1:$C$54</definedName>
  </definedNames>
  <calcPr calcId="124519"/>
</workbook>
</file>

<file path=xl/calcChain.xml><?xml version="1.0" encoding="utf-8"?>
<calcChain xmlns="http://schemas.openxmlformats.org/spreadsheetml/2006/main">
  <c r="C18" i="1"/>
  <c r="C17"/>
  <c r="C11"/>
  <c r="C10"/>
  <c r="C31"/>
  <c r="C42"/>
  <c r="C33"/>
  <c r="C30"/>
  <c r="C26"/>
  <c r="C23"/>
  <c r="C20"/>
  <c r="C16"/>
  <c r="C12"/>
  <c r="C50"/>
</calcChain>
</file>

<file path=xl/sharedStrings.xml><?xml version="1.0" encoding="utf-8"?>
<sst xmlns="http://schemas.openxmlformats.org/spreadsheetml/2006/main" count="50" uniqueCount="39">
  <si>
    <t>ОАО "Малышевское рудоуправление"</t>
  </si>
  <si>
    <t>№ п/п</t>
  </si>
  <si>
    <t>Наименование затрат</t>
  </si>
  <si>
    <t>Материалы</t>
  </si>
  <si>
    <t>Топливо и ГСМ</t>
  </si>
  <si>
    <t>Амортизация</t>
  </si>
  <si>
    <t>Электроэнергия</t>
  </si>
  <si>
    <t>Заработная плата</t>
  </si>
  <si>
    <t>Содержание оборудования</t>
  </si>
  <si>
    <t xml:space="preserve">     материалы</t>
  </si>
  <si>
    <t xml:space="preserve">     услуги вспомогательных цехов</t>
  </si>
  <si>
    <t xml:space="preserve">     услуги сторонних организаций</t>
  </si>
  <si>
    <t>Ремонт оборудования</t>
  </si>
  <si>
    <t>Содержание зданий и соор.</t>
  </si>
  <si>
    <t>Ремонт зданий и соор.</t>
  </si>
  <si>
    <t>Ремонт передаточных устройств</t>
  </si>
  <si>
    <t>Прочие услуги вспомогательных цехов</t>
  </si>
  <si>
    <t xml:space="preserve">     автоуслуги</t>
  </si>
  <si>
    <t xml:space="preserve">     услуги тракторного парка</t>
  </si>
  <si>
    <t>Прочие услуги сторонних организаций</t>
  </si>
  <si>
    <t xml:space="preserve">     услуги связи</t>
  </si>
  <si>
    <t xml:space="preserve">     вода холодная</t>
  </si>
  <si>
    <t xml:space="preserve">     вода горячая</t>
  </si>
  <si>
    <t xml:space="preserve">     тепловая энергия</t>
  </si>
  <si>
    <t xml:space="preserve">     медосмотр</t>
  </si>
  <si>
    <t xml:space="preserve">     канализация</t>
  </si>
  <si>
    <t xml:space="preserve">     прочие</t>
  </si>
  <si>
    <t>Прочие расходы</t>
  </si>
  <si>
    <t xml:space="preserve">     сокращение штата</t>
  </si>
  <si>
    <t xml:space="preserve">     износ</t>
  </si>
  <si>
    <t xml:space="preserve">  износ спецодежды</t>
  </si>
  <si>
    <t xml:space="preserve">     охрана труда</t>
  </si>
  <si>
    <t xml:space="preserve">     прочие (канцтовары и пр.)</t>
  </si>
  <si>
    <t>Цеховые расходы</t>
  </si>
  <si>
    <t>Общехозяйственные расходы</t>
  </si>
  <si>
    <t>Итого:</t>
  </si>
  <si>
    <t>Факт 2014г.</t>
  </si>
  <si>
    <t>Страховые взносы</t>
  </si>
  <si>
    <t>Смета затрат на передачу электрической энергии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</si>
</sst>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164" fontId="5" fillId="0" borderId="3" xfId="1" applyNumberFormat="1" applyFont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16" fontId="5" fillId="0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/>
    <xf numFmtId="0" fontId="1" fillId="0" borderId="0" xfId="1" applyAlignment="1">
      <alignment vertical="center"/>
    </xf>
    <xf numFmtId="164" fontId="1" fillId="0" borderId="0" xfId="1" applyNumberFormat="1"/>
    <xf numFmtId="0" fontId="4" fillId="0" borderId="0" xfId="1" applyFont="1" applyAlignment="1">
      <alignment vertical="center"/>
    </xf>
    <xf numFmtId="0" fontId="4" fillId="0" borderId="0" xfId="1" applyFont="1"/>
    <xf numFmtId="164" fontId="6" fillId="0" borderId="3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indexed="34"/>
  </sheetPr>
  <dimension ref="A1:C54"/>
  <sheetViews>
    <sheetView tabSelected="1" zoomScaleSheetLayoutView="110" workbookViewId="0">
      <selection activeCell="B17" sqref="B17"/>
    </sheetView>
  </sheetViews>
  <sheetFormatPr defaultRowHeight="12.75"/>
  <cols>
    <col min="1" max="1" width="5" style="12" customWidth="1"/>
    <col min="2" max="2" width="44.5703125" style="1" customWidth="1"/>
    <col min="3" max="3" width="13.5703125" style="1" customWidth="1"/>
    <col min="4" max="250" width="9.140625" style="1"/>
    <col min="251" max="251" width="5" style="1" customWidth="1"/>
    <col min="252" max="252" width="32" style="1" customWidth="1"/>
    <col min="253" max="253" width="11" style="1" customWidth="1"/>
    <col min="254" max="254" width="12.85546875" style="1" customWidth="1"/>
    <col min="255" max="255" width="10.7109375" style="1" customWidth="1"/>
    <col min="256" max="16384" width="9.140625" style="1"/>
  </cols>
  <sheetData>
    <row r="1" spans="1:3" ht="45.75" customHeight="1">
      <c r="A1" s="17" t="s">
        <v>38</v>
      </c>
      <c r="B1" s="17"/>
      <c r="C1" s="17"/>
    </row>
    <row r="2" spans="1:3" ht="32.25" customHeight="1">
      <c r="A2" s="2"/>
      <c r="B2" s="17" t="s">
        <v>0</v>
      </c>
      <c r="C2" s="17"/>
    </row>
    <row r="3" spans="1:3">
      <c r="A3" s="3"/>
      <c r="B3" s="4"/>
    </row>
    <row r="4" spans="1:3" ht="12.75" customHeight="1">
      <c r="A4" s="18" t="s">
        <v>1</v>
      </c>
      <c r="B4" s="20" t="s">
        <v>2</v>
      </c>
      <c r="C4" s="22" t="s">
        <v>36</v>
      </c>
    </row>
    <row r="5" spans="1:3" ht="39" customHeight="1">
      <c r="A5" s="19"/>
      <c r="B5" s="21"/>
      <c r="C5" s="22"/>
    </row>
    <row r="6" spans="1:3" ht="15">
      <c r="A6" s="5">
        <v>1</v>
      </c>
      <c r="B6" s="6" t="s">
        <v>3</v>
      </c>
      <c r="C6" s="7"/>
    </row>
    <row r="7" spans="1:3" ht="15">
      <c r="A7" s="5">
        <v>2</v>
      </c>
      <c r="B7" s="6" t="s">
        <v>4</v>
      </c>
      <c r="C7" s="7">
        <v>1.4390000000000001</v>
      </c>
    </row>
    <row r="8" spans="1:3" ht="15">
      <c r="A8" s="8">
        <v>3</v>
      </c>
      <c r="B8" s="9" t="s">
        <v>5</v>
      </c>
      <c r="C8" s="7">
        <v>244.25972999999999</v>
      </c>
    </row>
    <row r="9" spans="1:3" ht="15" hidden="1">
      <c r="A9" s="8">
        <v>4</v>
      </c>
      <c r="B9" s="9" t="s">
        <v>6</v>
      </c>
      <c r="C9" s="7">
        <v>0</v>
      </c>
    </row>
    <row r="10" spans="1:3" ht="15">
      <c r="A10" s="8">
        <v>5</v>
      </c>
      <c r="B10" s="9" t="s">
        <v>7</v>
      </c>
      <c r="C10" s="7">
        <f>2534.089+68.321+41.102+13.26415+128.43806</f>
        <v>2785.2142099999996</v>
      </c>
    </row>
    <row r="11" spans="1:3" ht="15">
      <c r="A11" s="8">
        <v>6</v>
      </c>
      <c r="B11" s="9" t="s">
        <v>37</v>
      </c>
      <c r="C11" s="7">
        <f>755.90773+21.316+12.824+4.13842+40.07267</f>
        <v>834.25882000000001</v>
      </c>
    </row>
    <row r="12" spans="1:3" ht="15">
      <c r="A12" s="8">
        <v>7</v>
      </c>
      <c r="B12" s="9" t="s">
        <v>8</v>
      </c>
      <c r="C12" s="7">
        <f>C13+C14+C15</f>
        <v>22.236000000000001</v>
      </c>
    </row>
    <row r="13" spans="1:3" ht="15">
      <c r="A13" s="10"/>
      <c r="B13" s="9" t="s">
        <v>9</v>
      </c>
      <c r="C13" s="7">
        <v>2.319</v>
      </c>
    </row>
    <row r="14" spans="1:3" ht="15" hidden="1">
      <c r="A14" s="8"/>
      <c r="B14" s="9" t="s">
        <v>10</v>
      </c>
      <c r="C14" s="7">
        <v>0</v>
      </c>
    </row>
    <row r="15" spans="1:3" ht="15">
      <c r="A15" s="8"/>
      <c r="B15" s="9" t="s">
        <v>11</v>
      </c>
      <c r="C15" s="7">
        <v>19.917000000000002</v>
      </c>
    </row>
    <row r="16" spans="1:3" ht="15">
      <c r="A16" s="8">
        <v>8</v>
      </c>
      <c r="B16" s="9" t="s">
        <v>12</v>
      </c>
      <c r="C16" s="7">
        <f>C17+C18+C19</f>
        <v>128.41371000000001</v>
      </c>
    </row>
    <row r="17" spans="1:3" ht="15">
      <c r="A17" s="8"/>
      <c r="B17" s="9" t="s">
        <v>9</v>
      </c>
      <c r="C17" s="7">
        <f>19.893+76.35265</f>
        <v>96.245649999999998</v>
      </c>
    </row>
    <row r="18" spans="1:3" ht="15">
      <c r="A18" s="8"/>
      <c r="B18" s="9" t="s">
        <v>10</v>
      </c>
      <c r="C18" s="7">
        <f>8.845+23.32306</f>
        <v>32.168060000000004</v>
      </c>
    </row>
    <row r="19" spans="1:3" ht="15" hidden="1">
      <c r="A19" s="8"/>
      <c r="B19" s="9" t="s">
        <v>11</v>
      </c>
      <c r="C19" s="7">
        <v>0</v>
      </c>
    </row>
    <row r="20" spans="1:3" ht="15">
      <c r="A20" s="8">
        <v>9</v>
      </c>
      <c r="B20" s="9" t="s">
        <v>13</v>
      </c>
      <c r="C20" s="7">
        <f>C21+C22</f>
        <v>8.15</v>
      </c>
    </row>
    <row r="21" spans="1:3" ht="15">
      <c r="A21" s="8"/>
      <c r="B21" s="9" t="s">
        <v>9</v>
      </c>
      <c r="C21" s="7">
        <v>8.15</v>
      </c>
    </row>
    <row r="22" spans="1:3" ht="15" hidden="1">
      <c r="A22" s="8"/>
      <c r="B22" s="9" t="s">
        <v>10</v>
      </c>
      <c r="C22" s="7">
        <v>0</v>
      </c>
    </row>
    <row r="23" spans="1:3" ht="15">
      <c r="A23" s="8">
        <v>10</v>
      </c>
      <c r="B23" s="9" t="s">
        <v>14</v>
      </c>
      <c r="C23" s="7">
        <f>C24+C25</f>
        <v>51.930969999999995</v>
      </c>
    </row>
    <row r="24" spans="1:3" ht="15">
      <c r="A24" s="8"/>
      <c r="B24" s="9" t="s">
        <v>9</v>
      </c>
      <c r="C24" s="7">
        <v>50.999969999999998</v>
      </c>
    </row>
    <row r="25" spans="1:3" ht="15">
      <c r="A25" s="8"/>
      <c r="B25" s="9" t="s">
        <v>10</v>
      </c>
      <c r="C25" s="7">
        <v>0.93100000000000005</v>
      </c>
    </row>
    <row r="26" spans="1:3" ht="15">
      <c r="A26" s="8">
        <v>11</v>
      </c>
      <c r="B26" s="9" t="s">
        <v>15</v>
      </c>
      <c r="C26" s="7">
        <f>SUM(C27:C29)</f>
        <v>82.676130000000001</v>
      </c>
    </row>
    <row r="27" spans="1:3" ht="15">
      <c r="A27" s="8"/>
      <c r="B27" s="9" t="s">
        <v>9</v>
      </c>
      <c r="C27" s="7">
        <v>72.900000000000006</v>
      </c>
    </row>
    <row r="28" spans="1:3" ht="15">
      <c r="A28" s="8"/>
      <c r="B28" s="9" t="s">
        <v>10</v>
      </c>
      <c r="C28" s="7">
        <v>9.7761300000000002</v>
      </c>
    </row>
    <row r="29" spans="1:3" ht="18" hidden="1" customHeight="1">
      <c r="A29" s="8"/>
      <c r="B29" s="9" t="s">
        <v>11</v>
      </c>
      <c r="C29" s="7">
        <v>0</v>
      </c>
    </row>
    <row r="30" spans="1:3" ht="15">
      <c r="A30" s="8">
        <v>12</v>
      </c>
      <c r="B30" s="9" t="s">
        <v>16</v>
      </c>
      <c r="C30" s="7">
        <f>C31+C32</f>
        <v>917.99442999999997</v>
      </c>
    </row>
    <row r="31" spans="1:3" ht="15">
      <c r="A31" s="8"/>
      <c r="B31" s="9" t="s">
        <v>17</v>
      </c>
      <c r="C31" s="7">
        <f>897.30943</f>
        <v>897.30943000000002</v>
      </c>
    </row>
    <row r="32" spans="1:3" ht="15">
      <c r="A32" s="8"/>
      <c r="B32" s="9" t="s">
        <v>18</v>
      </c>
      <c r="C32" s="7">
        <v>20.684999999999999</v>
      </c>
    </row>
    <row r="33" spans="1:3" ht="15">
      <c r="A33" s="8">
        <v>13</v>
      </c>
      <c r="B33" s="9" t="s">
        <v>19</v>
      </c>
      <c r="C33" s="7">
        <f>SUM(C34:C41)</f>
        <v>4.806</v>
      </c>
    </row>
    <row r="34" spans="1:3" ht="15" hidden="1">
      <c r="A34" s="8"/>
      <c r="B34" s="9" t="s">
        <v>20</v>
      </c>
      <c r="C34" s="7">
        <v>0</v>
      </c>
    </row>
    <row r="35" spans="1:3" ht="15" hidden="1">
      <c r="A35" s="8"/>
      <c r="B35" s="9" t="s">
        <v>21</v>
      </c>
      <c r="C35" s="7">
        <v>0</v>
      </c>
    </row>
    <row r="36" spans="1:3" ht="15" hidden="1">
      <c r="A36" s="8"/>
      <c r="B36" s="9" t="s">
        <v>22</v>
      </c>
      <c r="C36" s="7">
        <v>0</v>
      </c>
    </row>
    <row r="37" spans="1:3" ht="15" hidden="1">
      <c r="A37" s="8"/>
      <c r="B37" s="9" t="s">
        <v>23</v>
      </c>
      <c r="C37" s="7">
        <v>0</v>
      </c>
    </row>
    <row r="38" spans="1:3" ht="15">
      <c r="A38" s="8"/>
      <c r="B38" s="9" t="s">
        <v>24</v>
      </c>
      <c r="C38" s="7">
        <v>4.806</v>
      </c>
    </row>
    <row r="39" spans="1:3" ht="15" hidden="1">
      <c r="A39" s="8"/>
      <c r="B39" s="9" t="s">
        <v>25</v>
      </c>
      <c r="C39" s="7">
        <v>0</v>
      </c>
    </row>
    <row r="40" spans="1:3" ht="15" hidden="1">
      <c r="A40" s="8"/>
      <c r="B40" s="9" t="s">
        <v>17</v>
      </c>
      <c r="C40" s="7">
        <v>0</v>
      </c>
    </row>
    <row r="41" spans="1:3" ht="15" hidden="1">
      <c r="A41" s="8"/>
      <c r="B41" s="9" t="s">
        <v>26</v>
      </c>
      <c r="C41" s="7">
        <v>0</v>
      </c>
    </row>
    <row r="42" spans="1:3" ht="15">
      <c r="A42" s="8">
        <v>14</v>
      </c>
      <c r="B42" s="9" t="s">
        <v>27</v>
      </c>
      <c r="C42" s="7">
        <f>SUM(C43:C47)</f>
        <v>20.742999999999999</v>
      </c>
    </row>
    <row r="43" spans="1:3" ht="15" hidden="1">
      <c r="A43" s="8"/>
      <c r="B43" s="9" t="s">
        <v>28</v>
      </c>
      <c r="C43" s="7">
        <v>0</v>
      </c>
    </row>
    <row r="44" spans="1:3" ht="15">
      <c r="A44" s="8"/>
      <c r="B44" s="9" t="s">
        <v>29</v>
      </c>
      <c r="C44" s="7">
        <v>20.742999999999999</v>
      </c>
    </row>
    <row r="45" spans="1:3" ht="15" hidden="1">
      <c r="A45" s="8"/>
      <c r="B45" s="9" t="s">
        <v>30</v>
      </c>
      <c r="C45" s="7">
        <v>0</v>
      </c>
    </row>
    <row r="46" spans="1:3" ht="15" hidden="1">
      <c r="A46" s="8"/>
      <c r="B46" s="9" t="s">
        <v>31</v>
      </c>
      <c r="C46" s="7">
        <v>0</v>
      </c>
    </row>
    <row r="47" spans="1:3" ht="15" hidden="1">
      <c r="A47" s="8"/>
      <c r="B47" s="9" t="s">
        <v>32</v>
      </c>
      <c r="C47" s="7">
        <v>0</v>
      </c>
    </row>
    <row r="48" spans="1:3" ht="15">
      <c r="A48" s="8">
        <v>15</v>
      </c>
      <c r="B48" s="9" t="s">
        <v>33</v>
      </c>
      <c r="C48" s="7">
        <v>3203.402</v>
      </c>
    </row>
    <row r="49" spans="1:3" ht="15">
      <c r="A49" s="8">
        <v>16</v>
      </c>
      <c r="B49" s="9" t="s">
        <v>34</v>
      </c>
      <c r="C49" s="7">
        <v>646.74</v>
      </c>
    </row>
    <row r="50" spans="1:3" ht="15">
      <c r="A50" s="8"/>
      <c r="B50" s="11" t="s">
        <v>35</v>
      </c>
      <c r="C50" s="16">
        <f>C8+C9+C10+C11+C16+C23+C30+C33+C42+C48+C26+C6+C7+C12+C20+C49</f>
        <v>8952.264000000001</v>
      </c>
    </row>
    <row r="51" spans="1:3">
      <c r="C51" s="13"/>
    </row>
    <row r="52" spans="1:3" s="15" customFormat="1">
      <c r="A52" s="14"/>
    </row>
    <row r="53" spans="1:3" s="15" customFormat="1">
      <c r="A53" s="14"/>
    </row>
    <row r="54" spans="1:3" s="15" customFormat="1">
      <c r="A54" s="14"/>
    </row>
  </sheetData>
  <autoFilter ref="C1:C54">
    <filterColumn colId="0">
      <customFilters>
        <customFilter operator="notEqual" val="0"/>
      </customFilters>
    </filterColumn>
  </autoFilter>
  <mergeCells count="5">
    <mergeCell ref="A1:C1"/>
    <mergeCell ref="B2:C2"/>
    <mergeCell ref="A4:A5"/>
    <mergeCell ref="B4:B5"/>
    <mergeCell ref="C4:C5"/>
  </mergeCells>
  <pageMargins left="0.75" right="0.75" top="1" bottom="1" header="0.5" footer="0.5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производ.затрат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А. Меркулова</dc:creator>
  <cp:lastModifiedBy>merkulova</cp:lastModifiedBy>
  <dcterms:created xsi:type="dcterms:W3CDTF">2014-04-18T08:45:16Z</dcterms:created>
  <dcterms:modified xsi:type="dcterms:W3CDTF">2015-04-07T09:47:46Z</dcterms:modified>
</cp:coreProperties>
</file>